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MAIO 2013" sheetId="1" r:id="rId1"/>
  </sheets>
  <definedNames>
    <definedName name="_xlnm.Print_Area" localSheetId="0">'MAIO 2013'!$A$1:$G$73</definedName>
  </definedNames>
  <calcPr fullCalcOnLoad="1"/>
</workbook>
</file>

<file path=xl/sharedStrings.xml><?xml version="1.0" encoding="utf-8"?>
<sst xmlns="http://schemas.openxmlformats.org/spreadsheetml/2006/main" count="61" uniqueCount="61">
  <si>
    <t>SALDO ANTERIOR</t>
  </si>
  <si>
    <t>CONTA DE MANUTENÇÃO</t>
  </si>
  <si>
    <t>ADUNEB - ASSOCIAÇÃO DOS DOCENTES DA UNEB</t>
  </si>
  <si>
    <t>1. RECEITAS DO MÊS</t>
  </si>
  <si>
    <t>Contribuição associativa</t>
  </si>
  <si>
    <t>TOTAL (SALDO ANTERIOR + RECEITAS)</t>
  </si>
  <si>
    <t>% S/ RECEITA</t>
  </si>
  <si>
    <t>2. DESPESAS DO MÊS</t>
  </si>
  <si>
    <t>2.1 PESSOAL E ENCARGOS TRABALHISTAS</t>
  </si>
  <si>
    <t>2.2 CONCESSIONÁRIOS / SERVIÇOS PÚBLICOS</t>
  </si>
  <si>
    <t>2.3 DESPESAS ADMINISTRATIVAS</t>
  </si>
  <si>
    <t>2.4 SERVIÇOS DE TERCEIROS</t>
  </si>
  <si>
    <t>2.5 DESPESAS OPERACIONAIS</t>
  </si>
  <si>
    <t>2.6 DIVERSOS</t>
  </si>
  <si>
    <t>Jilson Guirra</t>
  </si>
  <si>
    <t>Contador / CRC 022444/O-1</t>
  </si>
  <si>
    <t>Despesas pagas pelo caixa ou sobras de cheques</t>
  </si>
  <si>
    <t>SALDO PARA O PRÓXIMO MÊS - BANCO DO BRASIL</t>
  </si>
  <si>
    <t>Saldo Conta Corrente Banco do Brasil (incluidos os cheques a compensar)</t>
  </si>
  <si>
    <t>Outros créditos</t>
  </si>
  <si>
    <t xml:space="preserve">Empréstimo da conta FUNDO DE MOBILIZAÇÃO </t>
  </si>
  <si>
    <t>,</t>
  </si>
  <si>
    <t>DEMONSTRATIVO CONTÁBIL - MAIO / 2013</t>
  </si>
  <si>
    <t>Despesas Bancárias - mês 05 / 2013</t>
  </si>
  <si>
    <t>SALDO ANTERIOR + RECEITAS - DESPESAS ( EM 31 / 05 / 2013 )</t>
  </si>
  <si>
    <t>Repasse FUNDO DE MOBILIZAÇÃO (ch 850999)</t>
  </si>
  <si>
    <t>Pgto. Assessoria jurídica - maio / 2013 (ch 851000)</t>
  </si>
  <si>
    <t>Depósito ADUSC - Greve (ch 851000)</t>
  </si>
  <si>
    <t>Pgto. IRRF sobre folha 04/2013 (ch 851000)</t>
  </si>
  <si>
    <t>Pgto. INSS competência 04/2013 (ch 851000)</t>
  </si>
  <si>
    <t>Pgto. PIS sobre folha 04/2013 (ch 851000)</t>
  </si>
  <si>
    <t>Pgto. manutenção dos computadores da ADUNEB (ch 851000)</t>
  </si>
  <si>
    <t>Depósito ADUFS / DIEESE (ch 851000)</t>
  </si>
  <si>
    <t>Pgto. Assessoria Contábil - abril / 2013 (ch 851000)</t>
  </si>
  <si>
    <t>Pgto. FGTS competência 04/2013 (ch 851000)</t>
  </si>
  <si>
    <t>Renovação de assinatura do JORNAL A TARDE ( ch 851000)</t>
  </si>
  <si>
    <t>Contribuição Sindical - CONLUTAS (ch 851000)</t>
  </si>
  <si>
    <t>Pgto. arte de autdor (ch 851000)</t>
  </si>
  <si>
    <t>A Tarde On Line - manutenção página internet (ch 851000)</t>
  </si>
  <si>
    <t>Pgto. carreto transporte de material (ch 851000)</t>
  </si>
  <si>
    <t>Pgto. aquisição de piso para reforma (ch 851000)</t>
  </si>
  <si>
    <t>Pgto. cópia de chave (ch 851000)</t>
  </si>
  <si>
    <t>Pgto. Auxilio Alimentação (ch 851001)</t>
  </si>
  <si>
    <t>Pgto. Auxilio Transporte (851001/002)</t>
  </si>
  <si>
    <t>Pgto. salários Maio / 2013 (ch 851001/002)</t>
  </si>
  <si>
    <t>Aquisição de material de escritório / cópias (ch 851000/002)</t>
  </si>
  <si>
    <t>Pgto. despesas com alimentação / plantão diretoria / greve geral (ch 851000/002)</t>
  </si>
  <si>
    <t>Pgto. postagens (ch 851002)</t>
  </si>
  <si>
    <t>Pgto. hospedagem diretoria (ch 851000/002)</t>
  </si>
  <si>
    <t>Pgto. passagens / Assembléia Geral / reunião Fórum das AD'S (ch 851000/002/003)</t>
  </si>
  <si>
    <t>Pgto. CONAD (ch 851003)</t>
  </si>
  <si>
    <t>Pgto. diárias (ch 851000/002/003)</t>
  </si>
  <si>
    <t>Pgto. despesas com táxi  / plantão diretoria (851000/002/003)</t>
  </si>
  <si>
    <t>Aquisição de material de consumo (ch 851000/002/003)</t>
  </si>
  <si>
    <t>Pgto. Oi Telemar / Embratel (ch 851000/003)</t>
  </si>
  <si>
    <t>Pgto. FGTS competência 05/2013 (ch 850498)</t>
  </si>
  <si>
    <t>Pgto. IRRF sobre folha 05/2013 (ch 850498)</t>
  </si>
  <si>
    <t>Pgto. PIS sobre folha 05/2013 (ch 850498)</t>
  </si>
  <si>
    <t>Pgto. INSS competência 05/2013 (ch 850498)</t>
  </si>
  <si>
    <t xml:space="preserve">Zózina Maria de Almeida </t>
  </si>
  <si>
    <t>Diretora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</si>
</sst>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_(* #,##0.000_);_(* \(#,##0.000\);_(* &quot;-&quot;??_);_(@_)"/>
    <numFmt numFmtId="175" formatCode="#,##0.00;[Red]#,##0.00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</numFmts>
  <fonts count="47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7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71" fontId="0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centerContinuous"/>
    </xf>
    <xf numFmtId="10" fontId="2" fillId="0" borderId="19" xfId="51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171" fontId="0" fillId="0" borderId="15" xfId="62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22" xfId="0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10" fontId="2" fillId="0" borderId="23" xfId="51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171" fontId="2" fillId="0" borderId="11" xfId="62" applyFont="1" applyFill="1" applyBorder="1" applyAlignment="1">
      <alignment/>
    </xf>
    <xf numFmtId="171" fontId="2" fillId="0" borderId="23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171" fontId="0" fillId="0" borderId="12" xfId="62" applyFont="1" applyFill="1" applyBorder="1" applyAlignment="1">
      <alignment horizontal="right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1" fontId="0" fillId="0" borderId="23" xfId="62" applyFont="1" applyFill="1" applyBorder="1" applyAlignment="1">
      <alignment horizontal="right"/>
    </xf>
    <xf numFmtId="10" fontId="0" fillId="0" borderId="20" xfId="51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75" fontId="0" fillId="0" borderId="14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2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171" fontId="2" fillId="0" borderId="15" xfId="62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1" fontId="2" fillId="0" borderId="12" xfId="62" applyFont="1" applyFill="1" applyBorder="1" applyAlignment="1">
      <alignment/>
    </xf>
    <xf numFmtId="0" fontId="0" fillId="0" borderId="13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10" fontId="0" fillId="0" borderId="18" xfId="51" applyNumberFormat="1" applyFont="1" applyFill="1" applyBorder="1" applyAlignment="1">
      <alignment/>
    </xf>
    <xf numFmtId="171" fontId="0" fillId="0" borderId="23" xfId="62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8"/>
  <sheetViews>
    <sheetView tabSelected="1" zoomScalePageLayoutView="0" workbookViewId="0" topLeftCell="A1">
      <selection activeCell="E73" sqref="E73:F73"/>
    </sheetView>
  </sheetViews>
  <sheetFormatPr defaultColWidth="11.421875" defaultRowHeight="12.75"/>
  <cols>
    <col min="1" max="1" width="2.28125" style="7" customWidth="1"/>
    <col min="2" max="2" width="22.00390625" style="7" customWidth="1"/>
    <col min="3" max="3" width="30.140625" style="7" customWidth="1"/>
    <col min="4" max="4" width="9.8515625" style="7" customWidth="1"/>
    <col min="5" max="5" width="14.28125" style="7" customWidth="1"/>
    <col min="6" max="6" width="13.7109375" style="87" customWidth="1"/>
    <col min="7" max="7" width="13.8515625" style="7" customWidth="1"/>
    <col min="8" max="8" width="5.8515625" style="7" customWidth="1"/>
    <col min="9" max="16384" width="11.421875" style="7" customWidth="1"/>
  </cols>
  <sheetData>
    <row r="1" spans="1:8" s="27" customFormat="1" ht="19.5" thickBot="1">
      <c r="A1" s="121" t="s">
        <v>2</v>
      </c>
      <c r="B1" s="121"/>
      <c r="C1" s="121"/>
      <c r="D1" s="121"/>
      <c r="E1" s="121"/>
      <c r="F1" s="121"/>
      <c r="G1" s="25"/>
      <c r="H1" s="26"/>
    </row>
    <row r="2" spans="1:8" s="27" customFormat="1" ht="10.5" customHeight="1" thickTop="1">
      <c r="A2" s="28"/>
      <c r="B2" s="29"/>
      <c r="C2" s="29"/>
      <c r="D2" s="29"/>
      <c r="E2" s="29"/>
      <c r="F2" s="29"/>
      <c r="G2" s="30"/>
      <c r="H2" s="26"/>
    </row>
    <row r="3" spans="1:8" ht="21.75" customHeight="1">
      <c r="A3" s="122" t="s">
        <v>22</v>
      </c>
      <c r="B3" s="122"/>
      <c r="C3" s="122"/>
      <c r="D3" s="122"/>
      <c r="E3" s="122"/>
      <c r="F3" s="122"/>
      <c r="G3" s="30"/>
      <c r="H3" s="1"/>
    </row>
    <row r="4" spans="1:8" ht="12" customHeight="1">
      <c r="A4" s="31"/>
      <c r="B4" s="31"/>
      <c r="C4" s="31"/>
      <c r="D4" s="31"/>
      <c r="E4" s="31"/>
      <c r="F4" s="31"/>
      <c r="G4" s="30"/>
      <c r="H4" s="1"/>
    </row>
    <row r="5" spans="1:8" ht="18.75">
      <c r="A5" s="32"/>
      <c r="B5" s="79" t="s">
        <v>1</v>
      </c>
      <c r="C5" s="32"/>
      <c r="D5" s="32"/>
      <c r="E5" s="33"/>
      <c r="F5" s="32"/>
      <c r="G5" s="30"/>
      <c r="H5" s="1"/>
    </row>
    <row r="6" spans="1:8" ht="12.75">
      <c r="A6" s="14" t="s">
        <v>0</v>
      </c>
      <c r="B6" s="15"/>
      <c r="C6" s="15"/>
      <c r="D6" s="15"/>
      <c r="E6" s="34"/>
      <c r="F6" s="35">
        <f>SUM(F7:F7)</f>
        <v>22324.8</v>
      </c>
      <c r="H6" s="1"/>
    </row>
    <row r="7" spans="1:12" ht="12.75">
      <c r="A7" s="92"/>
      <c r="B7" s="15" t="s">
        <v>18</v>
      </c>
      <c r="C7" s="15"/>
      <c r="D7" s="15"/>
      <c r="E7" s="34"/>
      <c r="F7" s="35">
        <v>22324.8</v>
      </c>
      <c r="G7" s="36"/>
      <c r="H7" s="1"/>
      <c r="I7" s="1"/>
      <c r="J7" s="1"/>
      <c r="K7" s="1"/>
      <c r="L7" s="1"/>
    </row>
    <row r="8" spans="1:12" ht="12.75">
      <c r="A8" s="1"/>
      <c r="B8" s="37"/>
      <c r="C8" s="37"/>
      <c r="D8" s="37"/>
      <c r="E8" s="38"/>
      <c r="F8" s="39"/>
      <c r="G8" s="36"/>
      <c r="H8" s="1"/>
      <c r="I8" s="1"/>
      <c r="J8" s="1"/>
      <c r="K8" s="1"/>
      <c r="L8" s="1"/>
    </row>
    <row r="9" spans="1:12" ht="12.75">
      <c r="A9" s="37" t="s">
        <v>3</v>
      </c>
      <c r="B9" s="37"/>
      <c r="C9" s="40"/>
      <c r="D9" s="40"/>
      <c r="E9" s="41"/>
      <c r="F9" s="83">
        <f>SUM(F10:F12)</f>
        <v>67724.12</v>
      </c>
      <c r="G9" s="40"/>
      <c r="H9" s="1"/>
      <c r="I9" s="1"/>
      <c r="J9" s="1"/>
      <c r="K9" s="1"/>
      <c r="L9" s="1"/>
    </row>
    <row r="10" spans="1:12" ht="12.75">
      <c r="A10" s="43"/>
      <c r="B10" s="44" t="s">
        <v>4</v>
      </c>
      <c r="C10" s="4"/>
      <c r="D10" s="4"/>
      <c r="E10" s="82"/>
      <c r="F10" s="109">
        <v>57815.91</v>
      </c>
      <c r="G10" s="40"/>
      <c r="H10" s="12"/>
      <c r="I10" s="1"/>
      <c r="J10" s="1"/>
      <c r="K10" s="1"/>
      <c r="L10" s="1"/>
    </row>
    <row r="11" spans="1:12" ht="12.75">
      <c r="A11" s="3"/>
      <c r="B11" s="37" t="s">
        <v>19</v>
      </c>
      <c r="C11" s="1"/>
      <c r="D11" s="1"/>
      <c r="E11" s="105"/>
      <c r="F11" s="106">
        <f>5379.98+476.75+476.75</f>
        <v>6333.48</v>
      </c>
      <c r="G11" s="45"/>
      <c r="H11" s="1"/>
      <c r="I11" s="1"/>
      <c r="J11" s="1"/>
      <c r="K11" s="1"/>
      <c r="L11" s="1"/>
    </row>
    <row r="12" spans="1:12" ht="12.75">
      <c r="A12" s="8"/>
      <c r="B12" s="103" t="s">
        <v>20</v>
      </c>
      <c r="C12" s="9"/>
      <c r="D12" s="9"/>
      <c r="E12" s="91"/>
      <c r="F12" s="104">
        <v>3574.73</v>
      </c>
      <c r="G12" s="45"/>
      <c r="H12" s="1"/>
      <c r="I12" s="1"/>
      <c r="J12" s="1"/>
      <c r="K12" s="1"/>
      <c r="L12" s="1"/>
    </row>
    <row r="13" spans="1:12" ht="12.75">
      <c r="A13" s="52"/>
      <c r="B13" s="52"/>
      <c r="C13" s="52"/>
      <c r="D13" s="52"/>
      <c r="E13" s="53"/>
      <c r="F13" s="46"/>
      <c r="H13" s="1"/>
      <c r="I13" s="1"/>
      <c r="J13" s="1"/>
      <c r="K13" s="1"/>
      <c r="L13" s="1"/>
    </row>
    <row r="14" spans="1:12" ht="12.75">
      <c r="A14" s="47" t="s">
        <v>5</v>
      </c>
      <c r="B14" s="48"/>
      <c r="C14" s="48"/>
      <c r="D14" s="48"/>
      <c r="E14" s="49"/>
      <c r="F14" s="50">
        <f>+F6+F9</f>
        <v>90048.92</v>
      </c>
      <c r="H14" s="1"/>
      <c r="I14" s="1"/>
      <c r="J14" s="1"/>
      <c r="K14" s="1"/>
      <c r="L14" s="1"/>
    </row>
    <row r="15" spans="1:12" ht="12.75">
      <c r="A15" s="51"/>
      <c r="B15" s="51"/>
      <c r="C15" s="52"/>
      <c r="D15" s="52"/>
      <c r="E15" s="53"/>
      <c r="F15" s="46"/>
      <c r="H15" s="1"/>
      <c r="I15" s="1"/>
      <c r="J15" s="1"/>
      <c r="K15" s="1"/>
      <c r="L15" s="1"/>
    </row>
    <row r="16" spans="1:12" ht="11.25" customHeight="1">
      <c r="A16" s="52"/>
      <c r="B16" s="52"/>
      <c r="C16" s="52"/>
      <c r="D16" s="52"/>
      <c r="E16" s="54"/>
      <c r="F16" s="53"/>
      <c r="G16" s="55" t="s">
        <v>6</v>
      </c>
      <c r="H16" s="1"/>
      <c r="I16" s="1"/>
      <c r="J16" s="1"/>
      <c r="K16" s="1"/>
      <c r="L16" s="1"/>
    </row>
    <row r="17" spans="1:12" ht="15" customHeight="1">
      <c r="A17" s="21" t="s">
        <v>7</v>
      </c>
      <c r="B17" s="56"/>
      <c r="C17" s="56"/>
      <c r="D17" s="56"/>
      <c r="E17" s="56"/>
      <c r="F17" s="42">
        <f>F18+F32+F35+F51+F63+F55</f>
        <v>74471.22</v>
      </c>
      <c r="G17" s="57">
        <f>F$17/F$9</f>
        <v>1.0996262483735486</v>
      </c>
      <c r="H17" s="11"/>
      <c r="I17" s="1"/>
      <c r="J17" s="97"/>
      <c r="K17" s="1"/>
      <c r="L17" s="1"/>
    </row>
    <row r="18" spans="1:12" ht="15.75" customHeight="1">
      <c r="A18" s="14" t="s">
        <v>8</v>
      </c>
      <c r="B18" s="58"/>
      <c r="C18" s="58"/>
      <c r="D18" s="58"/>
      <c r="E18" s="59"/>
      <c r="F18" s="60">
        <f>SUM(F19:F30)</f>
        <v>15285.46</v>
      </c>
      <c r="G18" s="61">
        <f>F$18/F$9</f>
        <v>0.22570186220212238</v>
      </c>
      <c r="H18" s="1"/>
      <c r="I18" s="1"/>
      <c r="J18" s="1"/>
      <c r="K18" s="1"/>
      <c r="L18" s="1"/>
    </row>
    <row r="19" spans="1:12" ht="6.75" customHeight="1">
      <c r="A19" s="62"/>
      <c r="B19" s="44"/>
      <c r="C19" s="4"/>
      <c r="D19" s="4"/>
      <c r="E19" s="81"/>
      <c r="F19" s="88"/>
      <c r="G19" s="75"/>
      <c r="H19" s="13"/>
      <c r="I19" s="1"/>
      <c r="J19" s="1"/>
      <c r="K19" s="1"/>
      <c r="L19" s="1"/>
    </row>
    <row r="20" spans="1:12" ht="12.75">
      <c r="A20" s="3"/>
      <c r="B20" s="37" t="s">
        <v>44</v>
      </c>
      <c r="C20" s="1"/>
      <c r="D20" s="1"/>
      <c r="E20" s="11"/>
      <c r="F20" s="94">
        <f>2127.39+2143.4+2255.63</f>
        <v>6526.42</v>
      </c>
      <c r="G20" s="89"/>
      <c r="H20" s="13"/>
      <c r="I20" s="1"/>
      <c r="J20" s="1"/>
      <c r="K20" s="1"/>
      <c r="L20" s="1"/>
    </row>
    <row r="21" spans="1:12" ht="12.75">
      <c r="A21" s="3"/>
      <c r="B21" s="2" t="s">
        <v>29</v>
      </c>
      <c r="C21" s="37"/>
      <c r="D21" s="40"/>
      <c r="E21" s="11"/>
      <c r="F21" s="85">
        <v>2714.25</v>
      </c>
      <c r="G21" s="89"/>
      <c r="H21" s="13"/>
      <c r="I21" s="1"/>
      <c r="J21" s="1"/>
      <c r="K21" s="1"/>
      <c r="L21" s="1"/>
    </row>
    <row r="22" spans="1:12" ht="12.75">
      <c r="A22" s="3"/>
      <c r="B22" s="2" t="s">
        <v>58</v>
      </c>
      <c r="C22" s="37"/>
      <c r="D22" s="40"/>
      <c r="E22" s="11"/>
      <c r="F22" s="85">
        <v>2734.64</v>
      </c>
      <c r="G22" s="89"/>
      <c r="H22" s="13"/>
      <c r="I22" s="1"/>
      <c r="J22" s="1"/>
      <c r="K22" s="1"/>
      <c r="L22" s="1"/>
    </row>
    <row r="23" spans="1:12" ht="12.75">
      <c r="A23" s="3"/>
      <c r="B23" s="2" t="s">
        <v>30</v>
      </c>
      <c r="C23" s="1"/>
      <c r="D23" s="1"/>
      <c r="E23" s="1"/>
      <c r="F23" s="23">
        <v>87.06</v>
      </c>
      <c r="G23" s="89"/>
      <c r="H23" s="13"/>
      <c r="I23" s="1"/>
      <c r="J23" s="1"/>
      <c r="K23" s="1"/>
      <c r="L23" s="1"/>
    </row>
    <row r="24" spans="1:12" ht="12.75">
      <c r="A24" s="3"/>
      <c r="B24" s="2" t="s">
        <v>57</v>
      </c>
      <c r="C24" s="1"/>
      <c r="D24" s="1"/>
      <c r="E24" s="1"/>
      <c r="F24" s="23">
        <v>87.71</v>
      </c>
      <c r="G24" s="89"/>
      <c r="H24" s="13"/>
      <c r="I24" s="1"/>
      <c r="J24" s="1"/>
      <c r="K24" s="1"/>
      <c r="L24" s="1"/>
    </row>
    <row r="25" spans="1:12" ht="12.75">
      <c r="A25" s="3"/>
      <c r="B25" s="2" t="s">
        <v>56</v>
      </c>
      <c r="C25" s="1"/>
      <c r="D25" s="1"/>
      <c r="E25" s="1"/>
      <c r="F25" s="23">
        <v>125.35</v>
      </c>
      <c r="G25" s="89"/>
      <c r="H25" s="13"/>
      <c r="I25" s="1"/>
      <c r="J25" s="1"/>
      <c r="K25" s="1"/>
      <c r="L25" s="1"/>
    </row>
    <row r="26" spans="1:12" ht="12.75">
      <c r="A26" s="3"/>
      <c r="B26" s="2" t="s">
        <v>28</v>
      </c>
      <c r="C26" s="1"/>
      <c r="D26" s="1"/>
      <c r="E26" s="1"/>
      <c r="F26" s="23">
        <f>121</f>
        <v>121</v>
      </c>
      <c r="G26" s="89"/>
      <c r="H26" s="13"/>
      <c r="I26" s="1"/>
      <c r="J26" s="1"/>
      <c r="K26" s="1"/>
      <c r="L26" s="1"/>
    </row>
    <row r="27" spans="1:12" ht="12.75">
      <c r="A27" s="3"/>
      <c r="B27" s="2" t="s">
        <v>34</v>
      </c>
      <c r="C27" s="1"/>
      <c r="D27" s="1"/>
      <c r="E27" s="1"/>
      <c r="F27" s="23">
        <f>656</f>
        <v>656</v>
      </c>
      <c r="G27" s="89"/>
      <c r="H27" s="13"/>
      <c r="I27" s="1"/>
      <c r="J27" s="1"/>
      <c r="K27" s="1"/>
      <c r="L27" s="1"/>
    </row>
    <row r="28" spans="1:12" ht="12.75">
      <c r="A28" s="3"/>
      <c r="B28" s="2" t="s">
        <v>55</v>
      </c>
      <c r="C28" s="1"/>
      <c r="D28" s="1"/>
      <c r="E28" s="97"/>
      <c r="F28" s="23">
        <v>627.03</v>
      </c>
      <c r="G28" s="89"/>
      <c r="H28" s="13"/>
      <c r="I28" s="1"/>
      <c r="J28" s="1"/>
      <c r="K28" s="1"/>
      <c r="L28" s="1"/>
    </row>
    <row r="29" spans="1:8" s="1" customFormat="1" ht="12.75">
      <c r="A29" s="3"/>
      <c r="B29" s="80" t="s">
        <v>42</v>
      </c>
      <c r="F29" s="23">
        <f>299+299</f>
        <v>598</v>
      </c>
      <c r="G29" s="89"/>
      <c r="H29" s="13"/>
    </row>
    <row r="30" spans="1:12" ht="12.75">
      <c r="A30" s="8"/>
      <c r="B30" s="90" t="s">
        <v>43</v>
      </c>
      <c r="C30" s="9"/>
      <c r="D30" s="9"/>
      <c r="E30" s="9"/>
      <c r="F30" s="95">
        <f>336+336+336</f>
        <v>1008</v>
      </c>
      <c r="G30" s="71"/>
      <c r="H30" s="13"/>
      <c r="I30" s="1"/>
      <c r="J30" s="1"/>
      <c r="K30" s="1"/>
      <c r="L30" s="1"/>
    </row>
    <row r="31" spans="6:12" ht="12.75">
      <c r="F31" s="64"/>
      <c r="G31" s="1"/>
      <c r="H31" s="13"/>
      <c r="I31" s="1"/>
      <c r="J31" s="1"/>
      <c r="K31" s="1"/>
      <c r="L31" s="1"/>
    </row>
    <row r="32" spans="1:12" s="46" customFormat="1" ht="12.75">
      <c r="A32" s="43" t="s">
        <v>9</v>
      </c>
      <c r="B32" s="4"/>
      <c r="C32" s="4"/>
      <c r="D32" s="4"/>
      <c r="E32" s="65"/>
      <c r="F32" s="66">
        <f>SUM(F33:F33)</f>
        <v>1323</v>
      </c>
      <c r="G32" s="67">
        <f>F$32/F$9</f>
        <v>0.01953513755512807</v>
      </c>
      <c r="H32" s="13"/>
      <c r="I32" s="2"/>
      <c r="J32" s="2"/>
      <c r="K32" s="2"/>
      <c r="L32" s="2"/>
    </row>
    <row r="33" spans="1:12" s="46" customFormat="1" ht="12.75">
      <c r="A33" s="112"/>
      <c r="B33" s="113" t="s">
        <v>54</v>
      </c>
      <c r="C33" s="113"/>
      <c r="D33" s="113"/>
      <c r="E33" s="114"/>
      <c r="F33" s="115">
        <f>257.5+558.81+6.69+250+250</f>
        <v>1323</v>
      </c>
      <c r="G33" s="116"/>
      <c r="H33" s="2"/>
      <c r="I33" s="2"/>
      <c r="J33" s="72"/>
      <c r="K33" s="2"/>
      <c r="L33" s="2"/>
    </row>
    <row r="34" spans="1:12" ht="15.75" customHeight="1">
      <c r="A34" s="1"/>
      <c r="B34" s="1"/>
      <c r="C34" s="1"/>
      <c r="D34" s="1"/>
      <c r="E34" s="1"/>
      <c r="F34" s="72" t="s">
        <v>21</v>
      </c>
      <c r="G34" s="69"/>
      <c r="H34" s="1"/>
      <c r="I34" s="1"/>
      <c r="J34" s="1"/>
      <c r="K34" s="1"/>
      <c r="L34" s="1"/>
    </row>
    <row r="35" spans="1:12" ht="12.75">
      <c r="A35" s="14" t="s">
        <v>10</v>
      </c>
      <c r="B35" s="58"/>
      <c r="C35" s="58"/>
      <c r="D35" s="58"/>
      <c r="E35" s="73"/>
      <c r="F35" s="74">
        <f>SUM(F36:F49)</f>
        <v>38925.119999999995</v>
      </c>
      <c r="G35" s="57">
        <f>F$35/F$9</f>
        <v>0.5747600707104057</v>
      </c>
      <c r="H35" s="1"/>
      <c r="I35" s="1"/>
      <c r="J35" s="1"/>
      <c r="K35" s="1"/>
      <c r="L35" s="1"/>
    </row>
    <row r="36" spans="1:12" ht="12.75">
      <c r="A36" s="70"/>
      <c r="B36" s="2" t="s">
        <v>25</v>
      </c>
      <c r="C36" s="110"/>
      <c r="D36" s="110"/>
      <c r="E36" s="111"/>
      <c r="F36" s="96">
        <v>30910</v>
      </c>
      <c r="G36" s="5"/>
      <c r="H36" s="1"/>
      <c r="I36" s="1"/>
      <c r="J36" s="1"/>
      <c r="K36" s="1"/>
      <c r="L36" s="1"/>
    </row>
    <row r="37" spans="1:12" ht="12.75">
      <c r="A37" s="70"/>
      <c r="B37" s="2" t="s">
        <v>32</v>
      </c>
      <c r="C37" s="110"/>
      <c r="D37" s="110"/>
      <c r="E37" s="111"/>
      <c r="F37" s="96">
        <v>100.36</v>
      </c>
      <c r="G37" s="5"/>
      <c r="H37" s="1"/>
      <c r="I37" s="1"/>
      <c r="J37" s="1"/>
      <c r="K37" s="1"/>
      <c r="L37" s="1"/>
    </row>
    <row r="38" spans="1:12" ht="12.75">
      <c r="A38" s="70"/>
      <c r="B38" s="2" t="s">
        <v>27</v>
      </c>
      <c r="C38" s="110"/>
      <c r="D38" s="110"/>
      <c r="E38" s="111"/>
      <c r="F38" s="96">
        <f>3588.13</f>
        <v>3588.13</v>
      </c>
      <c r="G38" s="5"/>
      <c r="H38" s="1"/>
      <c r="I38" s="1"/>
      <c r="J38" s="1"/>
      <c r="K38" s="1"/>
      <c r="L38" s="1"/>
    </row>
    <row r="39" spans="1:12" ht="12.75">
      <c r="A39" s="70"/>
      <c r="B39" s="2" t="s">
        <v>36</v>
      </c>
      <c r="C39" s="110"/>
      <c r="D39" s="110"/>
      <c r="E39" s="111"/>
      <c r="F39" s="96">
        <f>400</f>
        <v>400</v>
      </c>
      <c r="G39" s="5"/>
      <c r="H39" s="1"/>
      <c r="I39" s="1"/>
      <c r="J39" s="1"/>
      <c r="K39" s="1"/>
      <c r="L39" s="1"/>
    </row>
    <row r="40" spans="1:12" ht="12.75">
      <c r="A40" s="70"/>
      <c r="B40" s="2" t="s">
        <v>53</v>
      </c>
      <c r="C40" s="1"/>
      <c r="D40" s="1"/>
      <c r="E40" s="1"/>
      <c r="F40" s="96">
        <f>3.98+100.57+31.96+92.33+12.35+19.5+14.08+50.26+28.84+162.4+25.9+133.32</f>
        <v>675.4899999999998</v>
      </c>
      <c r="G40" s="5"/>
      <c r="H40" s="1"/>
      <c r="I40" s="1"/>
      <c r="J40" s="1"/>
      <c r="K40" s="1"/>
      <c r="L40" s="1"/>
    </row>
    <row r="41" spans="1:12" ht="12.75">
      <c r="A41" s="70"/>
      <c r="B41" s="2" t="s">
        <v>45</v>
      </c>
      <c r="C41" s="1"/>
      <c r="D41" s="1"/>
      <c r="E41" s="1"/>
      <c r="F41" s="96">
        <f>125+70+37.5</f>
        <v>232.5</v>
      </c>
      <c r="G41" s="5"/>
      <c r="H41" s="1"/>
      <c r="I41" s="1"/>
      <c r="J41" s="1"/>
      <c r="K41" s="1"/>
      <c r="L41" s="1"/>
    </row>
    <row r="42" spans="1:12" ht="12.75">
      <c r="A42" s="70"/>
      <c r="B42" s="2" t="s">
        <v>41</v>
      </c>
      <c r="C42" s="1"/>
      <c r="D42" s="1"/>
      <c r="E42" s="1"/>
      <c r="F42" s="96">
        <f>6+18</f>
        <v>24</v>
      </c>
      <c r="G42" s="5"/>
      <c r="H42" s="1"/>
      <c r="I42" s="1"/>
      <c r="J42" s="1"/>
      <c r="K42" s="1"/>
      <c r="L42" s="1"/>
    </row>
    <row r="43" spans="1:12" ht="12.75">
      <c r="A43" s="70"/>
      <c r="B43" s="2" t="s">
        <v>35</v>
      </c>
      <c r="C43" s="1"/>
      <c r="D43" s="1"/>
      <c r="E43" s="1"/>
      <c r="F43" s="96">
        <f>449.1</f>
        <v>449.1</v>
      </c>
      <c r="G43" s="5"/>
      <c r="H43" s="1"/>
      <c r="I43" s="1"/>
      <c r="J43" s="1"/>
      <c r="K43" s="1"/>
      <c r="L43" s="1"/>
    </row>
    <row r="44" spans="1:12" ht="12.75">
      <c r="A44" s="70"/>
      <c r="B44" s="2" t="s">
        <v>31</v>
      </c>
      <c r="C44" s="1"/>
      <c r="D44" s="1"/>
      <c r="E44" s="1"/>
      <c r="F44" s="96">
        <f>300+300</f>
        <v>600</v>
      </c>
      <c r="G44" s="5"/>
      <c r="H44" s="1"/>
      <c r="I44" s="1"/>
      <c r="J44" s="1"/>
      <c r="K44" s="1"/>
      <c r="L44" s="1"/>
    </row>
    <row r="45" spans="1:12" ht="12.75">
      <c r="A45" s="70"/>
      <c r="B45" s="2" t="s">
        <v>38</v>
      </c>
      <c r="C45" s="1"/>
      <c r="D45" s="1"/>
      <c r="E45" s="1"/>
      <c r="F45" s="96">
        <f>179.9</f>
        <v>179.9</v>
      </c>
      <c r="G45" s="5"/>
      <c r="H45" s="1"/>
      <c r="I45" s="1"/>
      <c r="J45" s="1"/>
      <c r="K45" s="1"/>
      <c r="L45" s="1"/>
    </row>
    <row r="46" spans="1:12" ht="12.75">
      <c r="A46" s="70"/>
      <c r="B46" s="2" t="s">
        <v>40</v>
      </c>
      <c r="C46" s="1"/>
      <c r="D46" s="1"/>
      <c r="E46" s="1"/>
      <c r="F46" s="96">
        <f>355.92</f>
        <v>355.92</v>
      </c>
      <c r="G46" s="5"/>
      <c r="H46" s="1"/>
      <c r="I46" s="1"/>
      <c r="J46" s="1"/>
      <c r="K46" s="1"/>
      <c r="L46" s="1"/>
    </row>
    <row r="47" spans="1:12" ht="12.75">
      <c r="A47" s="70"/>
      <c r="B47" s="2" t="s">
        <v>37</v>
      </c>
      <c r="C47" s="1"/>
      <c r="D47" s="1"/>
      <c r="E47" s="1"/>
      <c r="F47" s="96">
        <f>300+660</f>
        <v>960</v>
      </c>
      <c r="G47" s="5"/>
      <c r="H47" s="1"/>
      <c r="I47" s="1"/>
      <c r="J47" s="1"/>
      <c r="K47" s="1"/>
      <c r="L47" s="1"/>
    </row>
    <row r="48" spans="1:12" ht="12.75">
      <c r="A48" s="70"/>
      <c r="B48" s="2" t="s">
        <v>47</v>
      </c>
      <c r="C48" s="1"/>
      <c r="D48" s="1"/>
      <c r="E48" s="1"/>
      <c r="F48" s="96">
        <f>449.72</f>
        <v>449.72</v>
      </c>
      <c r="G48" s="5"/>
      <c r="H48" s="1"/>
      <c r="I48" s="1"/>
      <c r="J48" s="1"/>
      <c r="K48" s="1"/>
      <c r="L48" s="1"/>
    </row>
    <row r="49" spans="1:12" ht="4.5" customHeight="1">
      <c r="A49" s="107"/>
      <c r="B49" s="93"/>
      <c r="C49" s="9"/>
      <c r="D49" s="9"/>
      <c r="E49" s="9"/>
      <c r="F49" s="108"/>
      <c r="G49" s="10"/>
      <c r="H49" s="1"/>
      <c r="I49" s="1"/>
      <c r="J49" s="1"/>
      <c r="K49" s="1"/>
      <c r="L49" s="1"/>
    </row>
    <row r="50" spans="1:12" ht="15.75" customHeight="1">
      <c r="A50" s="1"/>
      <c r="B50" s="1"/>
      <c r="C50" s="1"/>
      <c r="D50" s="1"/>
      <c r="E50" s="1"/>
      <c r="F50" s="12"/>
      <c r="G50" s="13"/>
      <c r="H50" s="6"/>
      <c r="I50" s="1"/>
      <c r="J50" s="1"/>
      <c r="K50" s="1"/>
      <c r="L50" s="1"/>
    </row>
    <row r="51" spans="1:12" ht="12.75">
      <c r="A51" s="14" t="s">
        <v>11</v>
      </c>
      <c r="B51" s="58"/>
      <c r="C51" s="58"/>
      <c r="D51" s="58"/>
      <c r="E51" s="58"/>
      <c r="F51" s="74">
        <f>SUM(F52:F53)</f>
        <v>5518</v>
      </c>
      <c r="G51" s="57">
        <f>F$51/F$9</f>
        <v>0.0814776183138297</v>
      </c>
      <c r="H51" s="1"/>
      <c r="I51" s="1"/>
      <c r="J51" s="1"/>
      <c r="K51" s="1"/>
      <c r="L51" s="1"/>
    </row>
    <row r="52" spans="1:12" ht="12.75">
      <c r="A52" s="62"/>
      <c r="B52" s="68" t="s">
        <v>33</v>
      </c>
      <c r="C52" s="4"/>
      <c r="D52" s="4"/>
      <c r="E52" s="81"/>
      <c r="F52" s="117">
        <v>1018</v>
      </c>
      <c r="G52" s="75"/>
      <c r="H52" s="76"/>
      <c r="I52" s="118"/>
      <c r="J52" s="1"/>
      <c r="K52" s="1"/>
      <c r="L52" s="1"/>
    </row>
    <row r="53" spans="1:12" s="87" customFormat="1" ht="12.75">
      <c r="A53" s="99"/>
      <c r="B53" s="93" t="s">
        <v>26</v>
      </c>
      <c r="C53" s="100"/>
      <c r="D53" s="100"/>
      <c r="E53" s="101"/>
      <c r="F53" s="63">
        <v>4500</v>
      </c>
      <c r="G53" s="102"/>
      <c r="H53" s="76"/>
      <c r="I53" s="98"/>
      <c r="J53" s="98"/>
      <c r="K53" s="98"/>
      <c r="L53" s="98"/>
    </row>
    <row r="54" spans="1:12" ht="15.75" customHeight="1">
      <c r="A54" s="1"/>
      <c r="B54" s="1"/>
      <c r="C54" s="1"/>
      <c r="D54" s="1"/>
      <c r="E54" s="1"/>
      <c r="F54" s="12"/>
      <c r="G54" s="13"/>
      <c r="H54" s="6"/>
      <c r="I54" s="1"/>
      <c r="J54" s="1"/>
      <c r="K54" s="1"/>
      <c r="L54" s="1"/>
    </row>
    <row r="55" spans="1:12" ht="12.75">
      <c r="A55" s="14" t="s">
        <v>12</v>
      </c>
      <c r="B55" s="58"/>
      <c r="C55" s="58"/>
      <c r="D55" s="58"/>
      <c r="E55" s="58"/>
      <c r="F55" s="74">
        <f>SUM(F56:F62)</f>
        <v>13443.960000000001</v>
      </c>
      <c r="G55" s="57">
        <f>F$55/F$9</f>
        <v>0.19851066355679486</v>
      </c>
      <c r="H55" s="1"/>
      <c r="I55" s="1"/>
      <c r="J55" s="1"/>
      <c r="K55" s="1"/>
      <c r="L55" s="1"/>
    </row>
    <row r="56" spans="1:12" ht="12.75">
      <c r="A56" s="3"/>
      <c r="B56" s="2" t="s">
        <v>52</v>
      </c>
      <c r="C56" s="1"/>
      <c r="D56" s="1"/>
      <c r="E56" s="1"/>
      <c r="F56" s="94">
        <f>228.7-3.5-13.58-6.79-3.98+40+26+16+62.85+28.35+17+12+31+27+25+30+118.65+30+28+50+24.75+28+25.95+27.15+28+33.45+31.95+30+27+50+18+70+60+50+25.35+29.5+30.45+40+28+30.45+32+25</f>
        <v>1487.7000000000003</v>
      </c>
      <c r="G56" s="5"/>
      <c r="H56" s="76"/>
      <c r="I56" s="1"/>
      <c r="J56" s="1"/>
      <c r="K56" s="1"/>
      <c r="L56" s="1"/>
    </row>
    <row r="57" spans="1:12" ht="12.75">
      <c r="A57" s="3"/>
      <c r="B57" s="2" t="s">
        <v>39</v>
      </c>
      <c r="C57" s="1"/>
      <c r="D57" s="1"/>
      <c r="E57" s="1"/>
      <c r="F57" s="94">
        <f>40</f>
        <v>40</v>
      </c>
      <c r="G57" s="5"/>
      <c r="H57" s="76"/>
      <c r="I57" s="1"/>
      <c r="J57" s="1"/>
      <c r="K57" s="1"/>
      <c r="L57" s="1"/>
    </row>
    <row r="58" spans="1:12" ht="12.75">
      <c r="A58" s="3"/>
      <c r="B58" s="2" t="s">
        <v>50</v>
      </c>
      <c r="C58" s="1"/>
      <c r="D58" s="1"/>
      <c r="E58" s="1"/>
      <c r="F58" s="94">
        <f>800+600+700+600+600</f>
        <v>3300</v>
      </c>
      <c r="G58" s="5"/>
      <c r="H58" s="76"/>
      <c r="I58" s="1"/>
      <c r="J58" s="1"/>
      <c r="K58" s="1"/>
      <c r="L58" s="1"/>
    </row>
    <row r="59" spans="1:12" ht="12.75">
      <c r="A59" s="3"/>
      <c r="B59" s="2" t="s">
        <v>51</v>
      </c>
      <c r="C59" s="1"/>
      <c r="D59" s="1"/>
      <c r="E59" s="1"/>
      <c r="F59" s="94">
        <f>80+400+160+160+80+400+80+80+80+75+88+160+80</f>
        <v>1923</v>
      </c>
      <c r="G59" s="5"/>
      <c r="H59" s="76"/>
      <c r="I59" s="1"/>
      <c r="J59" s="1"/>
      <c r="K59" s="1"/>
      <c r="L59" s="1"/>
    </row>
    <row r="60" spans="1:12" ht="12.75">
      <c r="A60" s="3"/>
      <c r="B60" s="2" t="s">
        <v>48</v>
      </c>
      <c r="C60" s="1"/>
      <c r="D60" s="1"/>
      <c r="E60" s="1"/>
      <c r="F60" s="94">
        <f>56+141.75</f>
        <v>197.75</v>
      </c>
      <c r="G60" s="5"/>
      <c r="H60" s="76"/>
      <c r="I60" s="1"/>
      <c r="J60" s="1"/>
      <c r="K60" s="1"/>
      <c r="L60" s="1"/>
    </row>
    <row r="61" spans="1:12" ht="12.75">
      <c r="A61" s="3"/>
      <c r="B61" s="2" t="s">
        <v>49</v>
      </c>
      <c r="C61" s="1"/>
      <c r="D61" s="1"/>
      <c r="E61" s="1"/>
      <c r="F61" s="94">
        <f>135+163.04+260+258.75+277+1.13+276.48+88+26+65.37+88+83+82.35+138+137.24+590+292+14.83+14.83+3.95+3977.76+22.97+66-650</f>
        <v>6411.7</v>
      </c>
      <c r="G61" s="5"/>
      <c r="H61" s="76"/>
      <c r="I61" s="1"/>
      <c r="J61" s="1"/>
      <c r="K61" s="1"/>
      <c r="L61" s="1"/>
    </row>
    <row r="62" spans="1:12" ht="12.75">
      <c r="A62" s="3"/>
      <c r="B62" s="2" t="s">
        <v>46</v>
      </c>
      <c r="C62" s="1"/>
      <c r="D62" s="1"/>
      <c r="E62" s="1"/>
      <c r="F62" s="94">
        <f>3.5+13.58+6.79+12.24+36.55+11.15</f>
        <v>83.81</v>
      </c>
      <c r="G62" s="5"/>
      <c r="H62" s="76"/>
      <c r="I62" s="1"/>
      <c r="J62" s="1"/>
      <c r="K62" s="1"/>
      <c r="L62" s="1"/>
    </row>
    <row r="63" spans="1:12" ht="12.75">
      <c r="A63" s="14" t="s">
        <v>13</v>
      </c>
      <c r="B63" s="4"/>
      <c r="C63" s="58"/>
      <c r="D63" s="58"/>
      <c r="E63" s="58"/>
      <c r="F63" s="74">
        <f>SUM(F64:F65)</f>
        <v>-24.32</v>
      </c>
      <c r="G63" s="57">
        <f>F$63/F$9</f>
        <v>-0.00035910396473221067</v>
      </c>
      <c r="H63" s="1"/>
      <c r="I63" s="1"/>
      <c r="J63" s="1"/>
      <c r="K63" s="1"/>
      <c r="L63" s="1"/>
    </row>
    <row r="64" spans="1:12" ht="12.75">
      <c r="A64" s="3"/>
      <c r="B64" s="4" t="s">
        <v>16</v>
      </c>
      <c r="C64" s="1"/>
      <c r="D64" s="1"/>
      <c r="E64" s="1"/>
      <c r="F64" s="23">
        <v>-60.32</v>
      </c>
      <c r="G64" s="5"/>
      <c r="H64" s="6"/>
      <c r="I64" s="118"/>
      <c r="J64" s="1"/>
      <c r="K64" s="1"/>
      <c r="L64" s="1"/>
    </row>
    <row r="65" spans="1:12" ht="12.75">
      <c r="A65" s="8"/>
      <c r="B65" s="93" t="s">
        <v>23</v>
      </c>
      <c r="C65" s="9"/>
      <c r="D65" s="9"/>
      <c r="E65" s="9"/>
      <c r="F65" s="84">
        <v>36</v>
      </c>
      <c r="G65" s="10"/>
      <c r="H65" s="6"/>
      <c r="I65" s="1"/>
      <c r="J65" s="1"/>
      <c r="K65" s="1"/>
      <c r="L65" s="1"/>
    </row>
    <row r="66" spans="1:12" ht="15.75" customHeight="1">
      <c r="A66" s="1"/>
      <c r="B66" s="1"/>
      <c r="C66" s="1"/>
      <c r="D66" s="1"/>
      <c r="E66" s="1"/>
      <c r="F66" s="12"/>
      <c r="G66" s="13"/>
      <c r="H66" s="6"/>
      <c r="I66" s="1"/>
      <c r="J66" s="1"/>
      <c r="K66" s="1"/>
      <c r="L66" s="1"/>
    </row>
    <row r="67" spans="1:12" ht="12.75">
      <c r="A67" s="14" t="s">
        <v>24</v>
      </c>
      <c r="B67" s="15"/>
      <c r="C67" s="15"/>
      <c r="D67" s="15"/>
      <c r="E67" s="15"/>
      <c r="F67" s="16"/>
      <c r="G67" s="17">
        <f>F14-F17</f>
        <v>15577.699999999997</v>
      </c>
      <c r="H67" s="6"/>
      <c r="I67" s="1"/>
      <c r="J67" s="1"/>
      <c r="K67" s="1"/>
      <c r="L67" s="1"/>
    </row>
    <row r="68" spans="1:12" ht="15.75" customHeight="1">
      <c r="A68" s="18"/>
      <c r="F68" s="19"/>
      <c r="G68" s="20"/>
      <c r="H68" s="6"/>
      <c r="I68" s="97">
        <f>G69-G67</f>
        <v>0</v>
      </c>
      <c r="J68" s="1"/>
      <c r="K68" s="1"/>
      <c r="L68" s="1"/>
    </row>
    <row r="69" spans="1:12" ht="12.75">
      <c r="A69" s="14"/>
      <c r="B69" s="15" t="s">
        <v>17</v>
      </c>
      <c r="C69" s="15"/>
      <c r="D69" s="15"/>
      <c r="E69" s="15"/>
      <c r="F69" s="16"/>
      <c r="G69" s="35">
        <v>15577.7</v>
      </c>
      <c r="H69" s="24"/>
      <c r="I69" s="1"/>
      <c r="J69" s="1"/>
      <c r="K69" s="1"/>
      <c r="L69" s="1"/>
    </row>
    <row r="70" spans="1:12" ht="42.75" customHeight="1">
      <c r="A70" s="21"/>
      <c r="B70" s="21"/>
      <c r="C70" s="21"/>
      <c r="D70" s="21"/>
      <c r="E70" s="21"/>
      <c r="F70" s="21"/>
      <c r="G70" s="22"/>
      <c r="H70" s="1"/>
      <c r="I70" s="1"/>
      <c r="J70" s="1"/>
      <c r="K70" s="1"/>
      <c r="L70" s="1"/>
    </row>
    <row r="71" spans="2:12" ht="12.75">
      <c r="B71" s="123"/>
      <c r="C71" s="123"/>
      <c r="D71" s="77"/>
      <c r="E71" s="123"/>
      <c r="F71" s="123"/>
      <c r="H71" s="1"/>
      <c r="I71" s="1"/>
      <c r="J71" s="1"/>
      <c r="K71" s="1"/>
      <c r="L71" s="1"/>
    </row>
    <row r="72" spans="1:12" ht="12.75">
      <c r="A72" s="78"/>
      <c r="B72" s="119" t="s">
        <v>14</v>
      </c>
      <c r="C72" s="119"/>
      <c r="D72" s="77"/>
      <c r="E72" s="120" t="s">
        <v>59</v>
      </c>
      <c r="F72" s="119"/>
      <c r="H72" s="1"/>
      <c r="I72" s="1"/>
      <c r="J72" s="1"/>
      <c r="K72" s="1"/>
      <c r="L72" s="1"/>
    </row>
    <row r="73" spans="1:12" ht="12.75">
      <c r="A73" s="78"/>
      <c r="B73" s="119" t="s">
        <v>15</v>
      </c>
      <c r="C73" s="119"/>
      <c r="D73" s="77"/>
      <c r="E73" s="120" t="s">
        <v>60</v>
      </c>
      <c r="F73" s="119"/>
      <c r="H73" s="1"/>
      <c r="I73" s="1"/>
      <c r="J73" s="1"/>
      <c r="K73" s="1"/>
      <c r="L73" s="1"/>
    </row>
    <row r="74" spans="1:12" ht="12.75">
      <c r="A74" s="78"/>
      <c r="B74" s="78"/>
      <c r="C74" s="78"/>
      <c r="D74" s="78"/>
      <c r="E74" s="30"/>
      <c r="F74" s="86"/>
      <c r="H74" s="1"/>
      <c r="I74" s="1"/>
      <c r="J74" s="1"/>
      <c r="K74" s="1"/>
      <c r="L74" s="1"/>
    </row>
    <row r="75" spans="1:12" ht="12.75">
      <c r="A75" s="78"/>
      <c r="B75" s="78"/>
      <c r="C75" s="78"/>
      <c r="D75" s="78"/>
      <c r="E75" s="30"/>
      <c r="F75" s="86"/>
      <c r="H75" s="1"/>
      <c r="I75" s="1"/>
      <c r="J75" s="1"/>
      <c r="K75" s="1"/>
      <c r="L75" s="1"/>
    </row>
    <row r="76" spans="1:12" ht="12.75">
      <c r="A76" s="78"/>
      <c r="H76" s="1"/>
      <c r="I76" s="1"/>
      <c r="J76" s="1"/>
      <c r="K76" s="1"/>
      <c r="L76" s="1"/>
    </row>
    <row r="77" spans="1:12" ht="12.75">
      <c r="A77" s="78"/>
      <c r="H77" s="1"/>
      <c r="I77" s="1"/>
      <c r="J77" s="1"/>
      <c r="K77" s="1"/>
      <c r="L77" s="1"/>
    </row>
    <row r="78" spans="1:12" ht="12.75">
      <c r="A78" s="78"/>
      <c r="H78" s="1"/>
      <c r="I78" s="1"/>
      <c r="J78" s="1"/>
      <c r="K78" s="1"/>
      <c r="L78" s="1"/>
    </row>
    <row r="79" spans="1:12" ht="12.75">
      <c r="A79" s="78"/>
      <c r="H79" s="1"/>
      <c r="I79" s="1"/>
      <c r="J79" s="1"/>
      <c r="K79" s="1"/>
      <c r="L79" s="1"/>
    </row>
    <row r="80" spans="8:12" ht="12.75">
      <c r="H80" s="1"/>
      <c r="I80" s="1"/>
      <c r="J80" s="1"/>
      <c r="K80" s="1"/>
      <c r="L80" s="1"/>
    </row>
    <row r="81" spans="8:12" ht="12.75">
      <c r="H81" s="1"/>
      <c r="I81" s="1"/>
      <c r="J81" s="1"/>
      <c r="K81" s="1"/>
      <c r="L81" s="1"/>
    </row>
    <row r="82" spans="8:12" ht="12.75">
      <c r="H82" s="1"/>
      <c r="I82" s="1"/>
      <c r="J82" s="1"/>
      <c r="K82" s="1"/>
      <c r="L82" s="1"/>
    </row>
    <row r="83" spans="8:12" ht="12.75">
      <c r="H83" s="1"/>
      <c r="I83" s="1"/>
      <c r="J83" s="1"/>
      <c r="K83" s="1"/>
      <c r="L83" s="1"/>
    </row>
    <row r="84" spans="8:12" ht="12.75">
      <c r="H84" s="1"/>
      <c r="I84" s="1"/>
      <c r="J84" s="1"/>
      <c r="K84" s="1"/>
      <c r="L84" s="1"/>
    </row>
    <row r="85" spans="8:12" ht="12.75">
      <c r="H85" s="1"/>
      <c r="I85" s="1"/>
      <c r="J85" s="1"/>
      <c r="K85" s="1"/>
      <c r="L85" s="1"/>
    </row>
    <row r="86" spans="8:12" ht="12.75">
      <c r="H86" s="1"/>
      <c r="I86" s="1"/>
      <c r="J86" s="1"/>
      <c r="K86" s="1"/>
      <c r="L86" s="1"/>
    </row>
    <row r="87" spans="8:12" ht="12.75">
      <c r="H87" s="1"/>
      <c r="I87" s="1"/>
      <c r="J87" s="1"/>
      <c r="K87" s="1"/>
      <c r="L87" s="1"/>
    </row>
    <row r="88" spans="8:12" ht="12.75">
      <c r="H88" s="1"/>
      <c r="I88" s="1"/>
      <c r="J88" s="1"/>
      <c r="K88" s="1"/>
      <c r="L88" s="1"/>
    </row>
    <row r="89" spans="8:12" ht="12.75">
      <c r="H89" s="1"/>
      <c r="I89" s="1"/>
      <c r="J89" s="1"/>
      <c r="K89" s="1"/>
      <c r="L89" s="1"/>
    </row>
    <row r="90" spans="8:12" ht="12.75">
      <c r="H90" s="1"/>
      <c r="I90" s="1"/>
      <c r="J90" s="1"/>
      <c r="K90" s="1"/>
      <c r="L90" s="1"/>
    </row>
    <row r="91" spans="8:12" ht="12.75">
      <c r="H91" s="1"/>
      <c r="I91" s="1"/>
      <c r="J91" s="1"/>
      <c r="K91" s="1"/>
      <c r="L91" s="1"/>
    </row>
    <row r="92" spans="8:12" ht="12.75">
      <c r="H92" s="1"/>
      <c r="I92" s="1"/>
      <c r="J92" s="1"/>
      <c r="K92" s="1"/>
      <c r="L92" s="1"/>
    </row>
    <row r="93" spans="8:12" ht="12.75">
      <c r="H93" s="1"/>
      <c r="I93" s="1"/>
      <c r="J93" s="1"/>
      <c r="K93" s="1"/>
      <c r="L93" s="1"/>
    </row>
    <row r="94" spans="8:12" ht="12.75">
      <c r="H94" s="1"/>
      <c r="I94" s="1"/>
      <c r="J94" s="1"/>
      <c r="K94" s="1"/>
      <c r="L94" s="1"/>
    </row>
    <row r="95" spans="8:12" ht="12.75">
      <c r="H95" s="1"/>
      <c r="I95" s="1"/>
      <c r="J95" s="1"/>
      <c r="K95" s="1"/>
      <c r="L95" s="1"/>
    </row>
    <row r="96" spans="8:12" ht="12.75">
      <c r="H96" s="1"/>
      <c r="I96" s="1"/>
      <c r="J96" s="1"/>
      <c r="K96" s="1"/>
      <c r="L96" s="1"/>
    </row>
    <row r="97" spans="8:12" ht="12.75">
      <c r="H97" s="1"/>
      <c r="I97" s="1"/>
      <c r="J97" s="1"/>
      <c r="K97" s="1"/>
      <c r="L97" s="1"/>
    </row>
    <row r="98" spans="8:12" ht="12.75">
      <c r="H98" s="1"/>
      <c r="I98" s="1"/>
      <c r="J98" s="1"/>
      <c r="K98" s="1"/>
      <c r="L98" s="1"/>
    </row>
    <row r="99" spans="8:12" ht="12.75">
      <c r="H99" s="1"/>
      <c r="I99" s="1"/>
      <c r="J99" s="1"/>
      <c r="K99" s="1"/>
      <c r="L99" s="1"/>
    </row>
    <row r="100" spans="8:12" ht="12.75">
      <c r="H100" s="1"/>
      <c r="I100" s="1"/>
      <c r="J100" s="1"/>
      <c r="K100" s="1"/>
      <c r="L100" s="1"/>
    </row>
    <row r="101" spans="8:12" ht="12.75">
      <c r="H101" s="1"/>
      <c r="I101" s="1"/>
      <c r="J101" s="1"/>
      <c r="K101" s="1"/>
      <c r="L101" s="1"/>
    </row>
    <row r="102" spans="8:12" ht="12.75">
      <c r="H102" s="1"/>
      <c r="I102" s="1"/>
      <c r="J102" s="1"/>
      <c r="K102" s="1"/>
      <c r="L102" s="1"/>
    </row>
    <row r="103" spans="8:12" ht="12.75">
      <c r="H103" s="1"/>
      <c r="I103" s="1"/>
      <c r="J103" s="1"/>
      <c r="K103" s="1"/>
      <c r="L103" s="1"/>
    </row>
    <row r="104" spans="8:12" ht="12.75">
      <c r="H104" s="1"/>
      <c r="I104" s="1"/>
      <c r="J104" s="1"/>
      <c r="K104" s="1"/>
      <c r="L104" s="1"/>
    </row>
    <row r="105" spans="8:12" ht="12.75">
      <c r="H105" s="1"/>
      <c r="I105" s="1"/>
      <c r="J105" s="1"/>
      <c r="K105" s="1"/>
      <c r="L105" s="1"/>
    </row>
    <row r="106" spans="8:12" ht="12.75">
      <c r="H106" s="1"/>
      <c r="I106" s="1"/>
      <c r="J106" s="1"/>
      <c r="K106" s="1"/>
      <c r="L106" s="1"/>
    </row>
    <row r="107" spans="8:12" ht="12.75">
      <c r="H107" s="1"/>
      <c r="I107" s="1"/>
      <c r="J107" s="1"/>
      <c r="K107" s="1"/>
      <c r="L107" s="1"/>
    </row>
    <row r="108" spans="8:12" ht="12.75">
      <c r="H108" s="1"/>
      <c r="I108" s="1"/>
      <c r="J108" s="1"/>
      <c r="K108" s="1"/>
      <c r="L108" s="1"/>
    </row>
    <row r="109" spans="8:12" ht="12.75">
      <c r="H109" s="1"/>
      <c r="I109" s="1"/>
      <c r="J109" s="1"/>
      <c r="K109" s="1"/>
      <c r="L109" s="1"/>
    </row>
    <row r="110" spans="8:12" ht="12.75">
      <c r="H110" s="1"/>
      <c r="I110" s="1"/>
      <c r="J110" s="1"/>
      <c r="K110" s="1"/>
      <c r="L110" s="1"/>
    </row>
    <row r="111" spans="8:12" ht="12.75">
      <c r="H111" s="1"/>
      <c r="I111" s="1"/>
      <c r="J111" s="1"/>
      <c r="K111" s="1"/>
      <c r="L111" s="1"/>
    </row>
    <row r="112" spans="8:12" ht="12.75">
      <c r="H112" s="1"/>
      <c r="I112" s="1"/>
      <c r="J112" s="1"/>
      <c r="K112" s="1"/>
      <c r="L112" s="1"/>
    </row>
    <row r="113" spans="8:12" ht="12.75">
      <c r="H113" s="1"/>
      <c r="I113" s="1"/>
      <c r="J113" s="1"/>
      <c r="K113" s="1"/>
      <c r="L113" s="1"/>
    </row>
    <row r="114" spans="8:12" ht="12.75">
      <c r="H114" s="1"/>
      <c r="I114" s="1"/>
      <c r="J114" s="1"/>
      <c r="K114" s="1"/>
      <c r="L114" s="1"/>
    </row>
    <row r="115" spans="8:12" ht="12.75">
      <c r="H115" s="1"/>
      <c r="I115" s="1"/>
      <c r="J115" s="1"/>
      <c r="K115" s="1"/>
      <c r="L115" s="1"/>
    </row>
    <row r="116" spans="8:12" ht="12.75">
      <c r="H116" s="1"/>
      <c r="I116" s="1"/>
      <c r="J116" s="1"/>
      <c r="K116" s="1"/>
      <c r="L116" s="1"/>
    </row>
    <row r="117" spans="8:12" ht="12.75">
      <c r="H117" s="1"/>
      <c r="I117" s="1"/>
      <c r="J117" s="1"/>
      <c r="K117" s="1"/>
      <c r="L117" s="1"/>
    </row>
    <row r="118" spans="8:12" ht="12.75">
      <c r="H118" s="1"/>
      <c r="I118" s="1"/>
      <c r="J118" s="1"/>
      <c r="K118" s="1"/>
      <c r="L118" s="1"/>
    </row>
    <row r="119" spans="8:12" ht="12.75">
      <c r="H119" s="1"/>
      <c r="I119" s="1"/>
      <c r="J119" s="1"/>
      <c r="K119" s="1"/>
      <c r="L119" s="1"/>
    </row>
    <row r="120" spans="8:12" ht="12.75">
      <c r="H120" s="1"/>
      <c r="I120" s="1"/>
      <c r="J120" s="1"/>
      <c r="K120" s="1"/>
      <c r="L120" s="1"/>
    </row>
    <row r="121" spans="8:12" ht="12.75">
      <c r="H121" s="1"/>
      <c r="I121" s="1"/>
      <c r="J121" s="1"/>
      <c r="K121" s="1"/>
      <c r="L121" s="1"/>
    </row>
    <row r="122" spans="8:12" ht="12.75">
      <c r="H122" s="1"/>
      <c r="I122" s="1"/>
      <c r="J122" s="1"/>
      <c r="K122" s="1"/>
      <c r="L122" s="1"/>
    </row>
    <row r="123" spans="8:12" ht="12.75">
      <c r="H123" s="1"/>
      <c r="I123" s="1"/>
      <c r="J123" s="1"/>
      <c r="K123" s="1"/>
      <c r="L123" s="1"/>
    </row>
    <row r="124" spans="8:12" ht="12.75">
      <c r="H124" s="1"/>
      <c r="I124" s="1"/>
      <c r="J124" s="1"/>
      <c r="K124" s="1"/>
      <c r="L124" s="1"/>
    </row>
    <row r="125" spans="8:12" ht="12.75">
      <c r="H125" s="1"/>
      <c r="I125" s="1"/>
      <c r="J125" s="1"/>
      <c r="K125" s="1"/>
      <c r="L125" s="1"/>
    </row>
    <row r="126" spans="8:12" ht="12.75">
      <c r="H126" s="1"/>
      <c r="I126" s="1"/>
      <c r="J126" s="1"/>
      <c r="K126" s="1"/>
      <c r="L126" s="1"/>
    </row>
    <row r="127" spans="8:12" ht="12.75">
      <c r="H127" s="1"/>
      <c r="I127" s="1"/>
      <c r="J127" s="1"/>
      <c r="K127" s="1"/>
      <c r="L127" s="1"/>
    </row>
    <row r="128" spans="8:12" ht="12.75">
      <c r="H128" s="1"/>
      <c r="I128" s="1"/>
      <c r="J128" s="1"/>
      <c r="K128" s="1"/>
      <c r="L128" s="1"/>
    </row>
    <row r="129" spans="8:12" ht="12.75">
      <c r="H129" s="1"/>
      <c r="I129" s="1"/>
      <c r="J129" s="1"/>
      <c r="K129" s="1"/>
      <c r="L129" s="1"/>
    </row>
    <row r="130" spans="8:12" ht="12.75">
      <c r="H130" s="1"/>
      <c r="I130" s="1"/>
      <c r="J130" s="1"/>
      <c r="K130" s="1"/>
      <c r="L130" s="1"/>
    </row>
    <row r="131" spans="8:12" ht="12.75">
      <c r="H131" s="1"/>
      <c r="I131" s="1"/>
      <c r="J131" s="1"/>
      <c r="K131" s="1"/>
      <c r="L131" s="1"/>
    </row>
    <row r="132" spans="8:12" ht="12.75">
      <c r="H132" s="1"/>
      <c r="I132" s="1"/>
      <c r="J132" s="1"/>
      <c r="K132" s="1"/>
      <c r="L132" s="1"/>
    </row>
    <row r="133" spans="8:12" ht="12.75">
      <c r="H133" s="1"/>
      <c r="I133" s="1"/>
      <c r="J133" s="1"/>
      <c r="K133" s="1"/>
      <c r="L133" s="1"/>
    </row>
    <row r="134" spans="8:12" ht="12.75">
      <c r="H134" s="1"/>
      <c r="I134" s="1"/>
      <c r="J134" s="1"/>
      <c r="K134" s="1"/>
      <c r="L134" s="1"/>
    </row>
    <row r="135" spans="8:12" ht="12.75">
      <c r="H135" s="1"/>
      <c r="I135" s="1"/>
      <c r="J135" s="1"/>
      <c r="K135" s="1"/>
      <c r="L135" s="1"/>
    </row>
    <row r="136" spans="8:12" ht="12.75">
      <c r="H136" s="1"/>
      <c r="I136" s="1"/>
      <c r="J136" s="1"/>
      <c r="K136" s="1"/>
      <c r="L136" s="1"/>
    </row>
    <row r="137" spans="8:12" ht="12.75">
      <c r="H137" s="1"/>
      <c r="I137" s="1"/>
      <c r="J137" s="1"/>
      <c r="K137" s="1"/>
      <c r="L137" s="1"/>
    </row>
    <row r="138" spans="8:12" ht="12.75">
      <c r="H138" s="1"/>
      <c r="I138" s="1"/>
      <c r="J138" s="1"/>
      <c r="K138" s="1"/>
      <c r="L138" s="1"/>
    </row>
    <row r="139" spans="8:12" ht="12.75">
      <c r="H139" s="1"/>
      <c r="I139" s="1"/>
      <c r="J139" s="1"/>
      <c r="K139" s="1"/>
      <c r="L139" s="1"/>
    </row>
    <row r="140" spans="8:12" ht="12.75">
      <c r="H140" s="1"/>
      <c r="I140" s="1"/>
      <c r="J140" s="1"/>
      <c r="K140" s="1"/>
      <c r="L140" s="1"/>
    </row>
    <row r="141" spans="8:12" ht="12.75">
      <c r="H141" s="1"/>
      <c r="I141" s="1"/>
      <c r="J141" s="1"/>
      <c r="K141" s="1"/>
      <c r="L141" s="1"/>
    </row>
    <row r="142" spans="8:12" ht="12.75">
      <c r="H142" s="1"/>
      <c r="I142" s="1"/>
      <c r="J142" s="1"/>
      <c r="K142" s="1"/>
      <c r="L142" s="1"/>
    </row>
    <row r="143" spans="8:12" ht="12.75">
      <c r="H143" s="1"/>
      <c r="I143" s="1"/>
      <c r="J143" s="1"/>
      <c r="K143" s="1"/>
      <c r="L143" s="1"/>
    </row>
    <row r="144" spans="8:12" ht="12.75">
      <c r="H144" s="1"/>
      <c r="I144" s="1"/>
      <c r="J144" s="1"/>
      <c r="K144" s="1"/>
      <c r="L144" s="1"/>
    </row>
    <row r="145" spans="8:12" ht="12.75">
      <c r="H145" s="1"/>
      <c r="I145" s="1"/>
      <c r="J145" s="1"/>
      <c r="K145" s="1"/>
      <c r="L145" s="1"/>
    </row>
    <row r="146" spans="8:12" ht="12.75">
      <c r="H146" s="1"/>
      <c r="I146" s="1"/>
      <c r="J146" s="1"/>
      <c r="K146" s="1"/>
      <c r="L146" s="1"/>
    </row>
    <row r="147" spans="8:12" ht="12.75">
      <c r="H147" s="1"/>
      <c r="I147" s="1"/>
      <c r="J147" s="1"/>
      <c r="K147" s="1"/>
      <c r="L147" s="1"/>
    </row>
    <row r="148" spans="8:12" ht="12.75">
      <c r="H148" s="1"/>
      <c r="I148" s="1"/>
      <c r="J148" s="1"/>
      <c r="K148" s="1"/>
      <c r="L148" s="1"/>
    </row>
    <row r="149" spans="8:12" ht="12.75">
      <c r="H149" s="1"/>
      <c r="I149" s="1"/>
      <c r="J149" s="1"/>
      <c r="K149" s="1"/>
      <c r="L149" s="1"/>
    </row>
    <row r="150" spans="8:12" ht="12.75">
      <c r="H150" s="1"/>
      <c r="I150" s="1"/>
      <c r="J150" s="1"/>
      <c r="K150" s="1"/>
      <c r="L150" s="1"/>
    </row>
    <row r="151" spans="8:12" ht="12.75">
      <c r="H151" s="1"/>
      <c r="I151" s="1"/>
      <c r="J151" s="1"/>
      <c r="K151" s="1"/>
      <c r="L151" s="1"/>
    </row>
    <row r="152" spans="8:12" ht="12.75">
      <c r="H152" s="1"/>
      <c r="I152" s="1"/>
      <c r="J152" s="1"/>
      <c r="K152" s="1"/>
      <c r="L152" s="1"/>
    </row>
    <row r="153" spans="8:12" ht="12.75">
      <c r="H153" s="1"/>
      <c r="I153" s="1"/>
      <c r="J153" s="1"/>
      <c r="K153" s="1"/>
      <c r="L153" s="1"/>
    </row>
    <row r="154" spans="8:12" ht="12.75">
      <c r="H154" s="1"/>
      <c r="I154" s="1"/>
      <c r="J154" s="1"/>
      <c r="K154" s="1"/>
      <c r="L154" s="1"/>
    </row>
    <row r="155" spans="8:12" ht="12.75">
      <c r="H155" s="1"/>
      <c r="I155" s="1"/>
      <c r="J155" s="1"/>
      <c r="K155" s="1"/>
      <c r="L155" s="1"/>
    </row>
    <row r="156" spans="8:12" ht="12.75">
      <c r="H156" s="1"/>
      <c r="I156" s="1"/>
      <c r="J156" s="1"/>
      <c r="K156" s="1"/>
      <c r="L156" s="1"/>
    </row>
    <row r="157" spans="8:12" ht="12.75">
      <c r="H157" s="1"/>
      <c r="I157" s="1"/>
      <c r="J157" s="1"/>
      <c r="K157" s="1"/>
      <c r="L157" s="1"/>
    </row>
    <row r="158" spans="8:12" ht="12.75">
      <c r="H158" s="1"/>
      <c r="I158" s="1"/>
      <c r="J158" s="1"/>
      <c r="K158" s="1"/>
      <c r="L158" s="1"/>
    </row>
    <row r="159" spans="8:12" ht="12.75">
      <c r="H159" s="1"/>
      <c r="I159" s="1"/>
      <c r="J159" s="1"/>
      <c r="K159" s="1"/>
      <c r="L159" s="1"/>
    </row>
    <row r="160" spans="8:12" ht="12.75">
      <c r="H160" s="1"/>
      <c r="I160" s="1"/>
      <c r="J160" s="1"/>
      <c r="K160" s="1"/>
      <c r="L160" s="1"/>
    </row>
    <row r="161" spans="8:12" ht="12.75">
      <c r="H161" s="1"/>
      <c r="I161" s="1"/>
      <c r="J161" s="1"/>
      <c r="K161" s="1"/>
      <c r="L161" s="1"/>
    </row>
    <row r="162" spans="8:12" ht="12.75">
      <c r="H162" s="1"/>
      <c r="I162" s="1"/>
      <c r="J162" s="1"/>
      <c r="K162" s="1"/>
      <c r="L162" s="1"/>
    </row>
    <row r="163" spans="8:12" ht="12.75">
      <c r="H163" s="1"/>
      <c r="I163" s="1"/>
      <c r="J163" s="1"/>
      <c r="K163" s="1"/>
      <c r="L163" s="1"/>
    </row>
    <row r="164" spans="8:12" ht="12.75">
      <c r="H164" s="1"/>
      <c r="I164" s="1"/>
      <c r="J164" s="1"/>
      <c r="K164" s="1"/>
      <c r="L164" s="1"/>
    </row>
    <row r="165" spans="8:12" ht="12.75">
      <c r="H165" s="1"/>
      <c r="I165" s="1"/>
      <c r="J165" s="1"/>
      <c r="K165" s="1"/>
      <c r="L165" s="1"/>
    </row>
    <row r="166" spans="8:12" ht="12.75">
      <c r="H166" s="1"/>
      <c r="I166" s="1"/>
      <c r="J166" s="1"/>
      <c r="K166" s="1"/>
      <c r="L166" s="1"/>
    </row>
    <row r="167" spans="8:12" ht="12.75">
      <c r="H167" s="1"/>
      <c r="I167" s="1"/>
      <c r="J167" s="1"/>
      <c r="K167" s="1"/>
      <c r="L167" s="1"/>
    </row>
    <row r="168" spans="8:12" ht="12.75">
      <c r="H168" s="1"/>
      <c r="I168" s="1"/>
      <c r="J168" s="1"/>
      <c r="K168" s="1"/>
      <c r="L168" s="1"/>
    </row>
    <row r="169" spans="8:12" ht="12.75">
      <c r="H169" s="1"/>
      <c r="I169" s="1"/>
      <c r="J169" s="1"/>
      <c r="K169" s="1"/>
      <c r="L169" s="1"/>
    </row>
    <row r="170" spans="8:12" ht="12.75">
      <c r="H170" s="1"/>
      <c r="I170" s="1"/>
      <c r="J170" s="1"/>
      <c r="K170" s="1"/>
      <c r="L170" s="1"/>
    </row>
    <row r="171" spans="8:12" ht="12.75">
      <c r="H171" s="1"/>
      <c r="I171" s="1"/>
      <c r="J171" s="1"/>
      <c r="K171" s="1"/>
      <c r="L171" s="1"/>
    </row>
    <row r="172" spans="8:12" ht="12.75">
      <c r="H172" s="1"/>
      <c r="I172" s="1"/>
      <c r="J172" s="1"/>
      <c r="K172" s="1"/>
      <c r="L172" s="1"/>
    </row>
    <row r="173" spans="8:12" ht="12.75">
      <c r="H173" s="1"/>
      <c r="I173" s="1"/>
      <c r="J173" s="1"/>
      <c r="K173" s="1"/>
      <c r="L173" s="1"/>
    </row>
    <row r="174" spans="8:12" ht="12.75">
      <c r="H174" s="1"/>
      <c r="I174" s="1"/>
      <c r="J174" s="1"/>
      <c r="K174" s="1"/>
      <c r="L174" s="1"/>
    </row>
    <row r="175" spans="8:12" ht="12.75">
      <c r="H175" s="1"/>
      <c r="I175" s="1"/>
      <c r="J175" s="1"/>
      <c r="K175" s="1"/>
      <c r="L175" s="1"/>
    </row>
    <row r="176" spans="8:12" ht="12.75">
      <c r="H176" s="1"/>
      <c r="I176" s="1"/>
      <c r="J176" s="1"/>
      <c r="K176" s="1"/>
      <c r="L176" s="1"/>
    </row>
    <row r="177" spans="8:12" ht="12.75">
      <c r="H177" s="1"/>
      <c r="I177" s="1"/>
      <c r="J177" s="1"/>
      <c r="K177" s="1"/>
      <c r="L177" s="1"/>
    </row>
    <row r="178" spans="8:12" ht="12.75">
      <c r="H178" s="1"/>
      <c r="I178" s="1"/>
      <c r="J178" s="1"/>
      <c r="K178" s="1"/>
      <c r="L178" s="1"/>
    </row>
    <row r="179" spans="8:12" ht="12.75">
      <c r="H179" s="1"/>
      <c r="I179" s="1"/>
      <c r="J179" s="1"/>
      <c r="K179" s="1"/>
      <c r="L179" s="1"/>
    </row>
    <row r="180" spans="8:12" ht="12.75">
      <c r="H180" s="1"/>
      <c r="I180" s="1"/>
      <c r="J180" s="1"/>
      <c r="K180" s="1"/>
      <c r="L180" s="1"/>
    </row>
    <row r="181" spans="8:12" ht="12.75">
      <c r="H181" s="1"/>
      <c r="I181" s="1"/>
      <c r="J181" s="1"/>
      <c r="K181" s="1"/>
      <c r="L181" s="1"/>
    </row>
    <row r="182" spans="8:12" ht="12.75">
      <c r="H182" s="1"/>
      <c r="I182" s="1"/>
      <c r="J182" s="1"/>
      <c r="K182" s="1"/>
      <c r="L182" s="1"/>
    </row>
    <row r="183" spans="8:12" ht="12.75">
      <c r="H183" s="1"/>
      <c r="I183" s="1"/>
      <c r="J183" s="1"/>
      <c r="K183" s="1"/>
      <c r="L183" s="1"/>
    </row>
    <row r="184" spans="8:12" ht="12.75">
      <c r="H184" s="1"/>
      <c r="I184" s="1"/>
      <c r="J184" s="1"/>
      <c r="K184" s="1"/>
      <c r="L184" s="1"/>
    </row>
    <row r="185" spans="8:12" ht="12.75">
      <c r="H185" s="1"/>
      <c r="I185" s="1"/>
      <c r="J185" s="1"/>
      <c r="K185" s="1"/>
      <c r="L185" s="1"/>
    </row>
    <row r="186" spans="8:12" ht="12.75">
      <c r="H186" s="1"/>
      <c r="I186" s="1"/>
      <c r="J186" s="1"/>
      <c r="K186" s="1"/>
      <c r="L186" s="1"/>
    </row>
    <row r="187" spans="8:12" ht="12.75">
      <c r="H187" s="1"/>
      <c r="I187" s="1"/>
      <c r="J187" s="1"/>
      <c r="K187" s="1"/>
      <c r="L187" s="1"/>
    </row>
    <row r="188" spans="8:12" ht="12.75">
      <c r="H188" s="1"/>
      <c r="I188" s="1"/>
      <c r="J188" s="1"/>
      <c r="K188" s="1"/>
      <c r="L188" s="1"/>
    </row>
    <row r="189" spans="8:12" ht="12.75">
      <c r="H189" s="1"/>
      <c r="I189" s="1"/>
      <c r="J189" s="1"/>
      <c r="K189" s="1"/>
      <c r="L189" s="1"/>
    </row>
    <row r="190" spans="8:12" ht="12.75">
      <c r="H190" s="1"/>
      <c r="I190" s="1"/>
      <c r="J190" s="1"/>
      <c r="K190" s="1"/>
      <c r="L190" s="1"/>
    </row>
    <row r="191" spans="8:12" ht="12.75">
      <c r="H191" s="1"/>
      <c r="I191" s="1"/>
      <c r="J191" s="1"/>
      <c r="K191" s="1"/>
      <c r="L191" s="1"/>
    </row>
    <row r="192" spans="8:12" ht="12.75">
      <c r="H192" s="1"/>
      <c r="I192" s="1"/>
      <c r="J192" s="1"/>
      <c r="K192" s="1"/>
      <c r="L192" s="1"/>
    </row>
    <row r="193" spans="8:12" ht="12.75">
      <c r="H193" s="1"/>
      <c r="I193" s="1"/>
      <c r="J193" s="1"/>
      <c r="K193" s="1"/>
      <c r="L193" s="1"/>
    </row>
    <row r="194" spans="8:12" ht="12.75">
      <c r="H194" s="1"/>
      <c r="I194" s="1"/>
      <c r="J194" s="1"/>
      <c r="K194" s="1"/>
      <c r="L194" s="1"/>
    </row>
    <row r="195" spans="8:12" ht="12.75">
      <c r="H195" s="1"/>
      <c r="I195" s="1"/>
      <c r="J195" s="1"/>
      <c r="K195" s="1"/>
      <c r="L195" s="1"/>
    </row>
    <row r="196" spans="8:12" ht="12.75">
      <c r="H196" s="1"/>
      <c r="I196" s="1"/>
      <c r="J196" s="1"/>
      <c r="K196" s="1"/>
      <c r="L196" s="1"/>
    </row>
    <row r="197" spans="8:12" ht="12.75">
      <c r="H197" s="1"/>
      <c r="I197" s="1"/>
      <c r="J197" s="1"/>
      <c r="K197" s="1"/>
      <c r="L197" s="1"/>
    </row>
    <row r="198" spans="8:12" ht="12.75">
      <c r="H198" s="1"/>
      <c r="I198" s="1"/>
      <c r="J198" s="1"/>
      <c r="K198" s="1"/>
      <c r="L198" s="1"/>
    </row>
    <row r="199" spans="8:12" ht="12.75">
      <c r="H199" s="1"/>
      <c r="I199" s="1"/>
      <c r="J199" s="1"/>
      <c r="K199" s="1"/>
      <c r="L199" s="1"/>
    </row>
    <row r="200" spans="8:12" ht="12.75">
      <c r="H200" s="1"/>
      <c r="I200" s="1"/>
      <c r="J200" s="1"/>
      <c r="K200" s="1"/>
      <c r="L200" s="1"/>
    </row>
    <row r="201" spans="8:12" ht="12.75">
      <c r="H201" s="1"/>
      <c r="I201" s="1"/>
      <c r="J201" s="1"/>
      <c r="K201" s="1"/>
      <c r="L201" s="1"/>
    </row>
    <row r="202" spans="8:12" ht="12.75">
      <c r="H202" s="1"/>
      <c r="I202" s="1"/>
      <c r="J202" s="1"/>
      <c r="K202" s="1"/>
      <c r="L202" s="1"/>
    </row>
    <row r="203" spans="8:12" ht="12.75">
      <c r="H203" s="1"/>
      <c r="I203" s="1"/>
      <c r="J203" s="1"/>
      <c r="K203" s="1"/>
      <c r="L203" s="1"/>
    </row>
    <row r="204" spans="8:12" ht="12.75">
      <c r="H204" s="1"/>
      <c r="I204" s="1"/>
      <c r="J204" s="1"/>
      <c r="K204" s="1"/>
      <c r="L204" s="1"/>
    </row>
    <row r="205" spans="8:12" ht="12.75">
      <c r="H205" s="1"/>
      <c r="I205" s="1"/>
      <c r="J205" s="1"/>
      <c r="K205" s="1"/>
      <c r="L205" s="1"/>
    </row>
    <row r="206" spans="8:12" ht="12.75">
      <c r="H206" s="1"/>
      <c r="I206" s="1"/>
      <c r="J206" s="1"/>
      <c r="K206" s="1"/>
      <c r="L206" s="1"/>
    </row>
    <row r="207" spans="8:12" ht="12.75">
      <c r="H207" s="1"/>
      <c r="I207" s="1"/>
      <c r="J207" s="1"/>
      <c r="K207" s="1"/>
      <c r="L207" s="1"/>
    </row>
    <row r="208" spans="8:12" ht="12.75">
      <c r="H208" s="1"/>
      <c r="I208" s="1"/>
      <c r="J208" s="1"/>
      <c r="K208" s="1"/>
      <c r="L208" s="1"/>
    </row>
    <row r="209" spans="8:12" ht="12.75">
      <c r="H209" s="1"/>
      <c r="I209" s="1"/>
      <c r="J209" s="1"/>
      <c r="K209" s="1"/>
      <c r="L209" s="1"/>
    </row>
    <row r="210" spans="8:12" ht="12.75">
      <c r="H210" s="1"/>
      <c r="I210" s="1"/>
      <c r="J210" s="1"/>
      <c r="K210" s="1"/>
      <c r="L210" s="1"/>
    </row>
    <row r="211" spans="8:12" ht="12.75">
      <c r="H211" s="1"/>
      <c r="I211" s="1"/>
      <c r="J211" s="1"/>
      <c r="K211" s="1"/>
      <c r="L211" s="1"/>
    </row>
    <row r="212" spans="8:12" ht="12.75">
      <c r="H212" s="1"/>
      <c r="I212" s="1"/>
      <c r="J212" s="1"/>
      <c r="K212" s="1"/>
      <c r="L212" s="1"/>
    </row>
    <row r="213" spans="8:12" ht="12.75">
      <c r="H213" s="1"/>
      <c r="I213" s="1"/>
      <c r="J213" s="1"/>
      <c r="K213" s="1"/>
      <c r="L213" s="1"/>
    </row>
    <row r="214" spans="8:12" ht="12.75">
      <c r="H214" s="1"/>
      <c r="I214" s="1"/>
      <c r="J214" s="1"/>
      <c r="K214" s="1"/>
      <c r="L214" s="1"/>
    </row>
    <row r="215" spans="8:12" ht="12.75">
      <c r="H215" s="1"/>
      <c r="I215" s="1"/>
      <c r="J215" s="1"/>
      <c r="K215" s="1"/>
      <c r="L215" s="1"/>
    </row>
    <row r="216" spans="8:12" ht="12.75">
      <c r="H216" s="1"/>
      <c r="I216" s="1"/>
      <c r="J216" s="1"/>
      <c r="K216" s="1"/>
      <c r="L216" s="1"/>
    </row>
    <row r="217" spans="8:12" ht="12.75">
      <c r="H217" s="1"/>
      <c r="I217" s="1"/>
      <c r="J217" s="1"/>
      <c r="K217" s="1"/>
      <c r="L217" s="1"/>
    </row>
    <row r="218" spans="8:12" ht="12.75">
      <c r="H218" s="1"/>
      <c r="I218" s="1"/>
      <c r="J218" s="1"/>
      <c r="K218" s="1"/>
      <c r="L218" s="1"/>
    </row>
    <row r="219" spans="8:12" ht="12.75">
      <c r="H219" s="1"/>
      <c r="I219" s="1"/>
      <c r="J219" s="1"/>
      <c r="K219" s="1"/>
      <c r="L219" s="1"/>
    </row>
    <row r="220" spans="8:12" ht="12.75">
      <c r="H220" s="1"/>
      <c r="I220" s="1"/>
      <c r="J220" s="1"/>
      <c r="K220" s="1"/>
      <c r="L220" s="1"/>
    </row>
    <row r="221" spans="8:12" ht="12.75">
      <c r="H221" s="1"/>
      <c r="I221" s="1"/>
      <c r="J221" s="1"/>
      <c r="K221" s="1"/>
      <c r="L221" s="1"/>
    </row>
    <row r="222" spans="8:12" ht="12.75">
      <c r="H222" s="1"/>
      <c r="I222" s="1"/>
      <c r="J222" s="1"/>
      <c r="K222" s="1"/>
      <c r="L222" s="1"/>
    </row>
    <row r="223" spans="8:12" ht="12.75">
      <c r="H223" s="1"/>
      <c r="I223" s="1"/>
      <c r="J223" s="1"/>
      <c r="K223" s="1"/>
      <c r="L223" s="1"/>
    </row>
    <row r="224" spans="8:12" ht="12.75">
      <c r="H224" s="1"/>
      <c r="I224" s="1"/>
      <c r="J224" s="1"/>
      <c r="K224" s="1"/>
      <c r="L224" s="1"/>
    </row>
    <row r="225" spans="8:12" ht="12.75">
      <c r="H225" s="1"/>
      <c r="I225" s="1"/>
      <c r="J225" s="1"/>
      <c r="K225" s="1"/>
      <c r="L225" s="1"/>
    </row>
    <row r="226" spans="8:12" ht="12.75">
      <c r="H226" s="1"/>
      <c r="I226" s="1"/>
      <c r="J226" s="1"/>
      <c r="K226" s="1"/>
      <c r="L226" s="1"/>
    </row>
    <row r="227" spans="8:12" ht="12.75">
      <c r="H227" s="1"/>
      <c r="I227" s="1"/>
      <c r="J227" s="1"/>
      <c r="K227" s="1"/>
      <c r="L227" s="1"/>
    </row>
    <row r="228" ht="12.75">
      <c r="H228" s="1"/>
    </row>
  </sheetData>
  <sheetProtection/>
  <mergeCells count="8">
    <mergeCell ref="B73:C73"/>
    <mergeCell ref="E73:F73"/>
    <mergeCell ref="A1:F1"/>
    <mergeCell ref="A3:F3"/>
    <mergeCell ref="B71:C71"/>
    <mergeCell ref="E71:F71"/>
    <mergeCell ref="B72:C72"/>
    <mergeCell ref="E72:F72"/>
  </mergeCells>
  <printOptions horizontalCentered="1"/>
  <pageMargins left="0" right="0" top="0" bottom="0" header="0.5118110236220472" footer="0.5118110236220472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Murilo Bereta</cp:lastModifiedBy>
  <cp:lastPrinted>2011-11-09T03:43:23Z</cp:lastPrinted>
  <dcterms:created xsi:type="dcterms:W3CDTF">2006-02-20T12:18:57Z</dcterms:created>
  <dcterms:modified xsi:type="dcterms:W3CDTF">2014-04-14T16:39:36Z</dcterms:modified>
  <cp:category/>
  <cp:version/>
  <cp:contentType/>
  <cp:contentStatus/>
</cp:coreProperties>
</file>